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71d3a535db91e07/Documents/3d_cad/deltaprinter/"/>
    </mc:Choice>
  </mc:AlternateContent>
  <xr:revisionPtr revIDLastSave="11" documentId="8_{DCD4EF42-AAE2-4B85-A3A9-70C28D6F37B6}" xr6:coauthVersionLast="47" xr6:coauthVersionMax="47" xr10:uidLastSave="{ADFFB8EC-851F-452A-9A80-3D33A34891F4}"/>
  <bookViews>
    <workbookView xWindow="1170" yWindow="750" windowWidth="21600" windowHeight="14205" xr2:uid="{51AF81E7-38DF-40FA-BAB6-EDD73A2A4F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D20" i="1"/>
  <c r="C20" i="1"/>
  <c r="E20" i="1" s="1"/>
  <c r="B21" i="1"/>
  <c r="D21" i="1" s="1"/>
  <c r="F12" i="1" l="1"/>
  <c r="F14" i="1" s="1"/>
  <c r="F21" i="1"/>
  <c r="I21" i="1" s="1"/>
  <c r="F20" i="1"/>
  <c r="I20" i="1" s="1"/>
  <c r="L20" i="1" s="1"/>
  <c r="C21" i="1"/>
  <c r="E21" i="1" s="1"/>
  <c r="B22" i="1"/>
  <c r="B23" i="1" s="1"/>
  <c r="B24" i="1" s="1"/>
  <c r="B25" i="1" s="1"/>
  <c r="B26" i="1" s="1"/>
  <c r="B27" i="1" s="1"/>
  <c r="B28" i="1" s="1"/>
  <c r="B29" i="1" s="1"/>
  <c r="B30" i="1" s="1"/>
  <c r="B31" i="1" s="1"/>
  <c r="D28" i="1"/>
  <c r="F28" i="1" s="1"/>
  <c r="D27" i="1"/>
  <c r="F27" i="1" s="1"/>
  <c r="C26" i="1"/>
  <c r="E26" i="1" s="1"/>
  <c r="D26" i="1" l="1"/>
  <c r="F26" i="1" s="1"/>
  <c r="I26" i="1" s="1"/>
  <c r="L26" i="1" s="1"/>
  <c r="C23" i="1"/>
  <c r="E23" i="1" s="1"/>
  <c r="G21" i="1"/>
  <c r="H21" i="1" s="1"/>
  <c r="C22" i="1"/>
  <c r="E22" i="1" s="1"/>
  <c r="C24" i="1"/>
  <c r="E24" i="1" s="1"/>
  <c r="G20" i="1"/>
  <c r="H20" i="1" s="1"/>
  <c r="K20" i="1" s="1"/>
  <c r="F13" i="1"/>
  <c r="D22" i="1"/>
  <c r="F22" i="1" s="1"/>
  <c r="I22" i="1" s="1"/>
  <c r="L22" i="1" s="1"/>
  <c r="C30" i="1"/>
  <c r="E30" i="1" s="1"/>
  <c r="C28" i="1"/>
  <c r="E28" i="1" s="1"/>
  <c r="G28" i="1" s="1"/>
  <c r="H28" i="1" s="1"/>
  <c r="K28" i="1" s="1"/>
  <c r="D31" i="1"/>
  <c r="F31" i="1" s="1"/>
  <c r="B32" i="1"/>
  <c r="D30" i="1"/>
  <c r="F30" i="1" s="1"/>
  <c r="I30" i="1" s="1"/>
  <c r="L30" i="1" s="1"/>
  <c r="C29" i="1"/>
  <c r="E29" i="1" s="1"/>
  <c r="C27" i="1"/>
  <c r="E27" i="1" s="1"/>
  <c r="G27" i="1" s="1"/>
  <c r="H27" i="1" s="1"/>
  <c r="D25" i="1"/>
  <c r="F25" i="1" s="1"/>
  <c r="D29" i="1"/>
  <c r="F29" i="1" s="1"/>
  <c r="D23" i="1"/>
  <c r="F23" i="1" s="1"/>
  <c r="C31" i="1"/>
  <c r="E31" i="1" s="1"/>
  <c r="G31" i="1" s="1"/>
  <c r="H31" i="1" s="1"/>
  <c r="D24" i="1"/>
  <c r="F24" i="1" s="1"/>
  <c r="I24" i="1" s="1"/>
  <c r="L24" i="1" s="1"/>
  <c r="C25" i="1"/>
  <c r="E25" i="1" s="1"/>
  <c r="G26" i="1" l="1"/>
  <c r="H26" i="1" s="1"/>
  <c r="K26" i="1" s="1"/>
  <c r="I23" i="1"/>
  <c r="I27" i="1"/>
  <c r="G24" i="1"/>
  <c r="H24" i="1" s="1"/>
  <c r="K24" i="1" s="1"/>
  <c r="G30" i="1"/>
  <c r="H30" i="1" s="1"/>
  <c r="K30" i="1" s="1"/>
  <c r="G22" i="1"/>
  <c r="H22" i="1" s="1"/>
  <c r="K22" i="1" s="1"/>
  <c r="I28" i="1"/>
  <c r="L28" i="1" s="1"/>
  <c r="I29" i="1"/>
  <c r="I25" i="1"/>
  <c r="I31" i="1"/>
  <c r="D32" i="1"/>
  <c r="F32" i="1" s="1"/>
  <c r="B33" i="1"/>
  <c r="C32" i="1"/>
  <c r="E32" i="1" s="1"/>
  <c r="G25" i="1"/>
  <c r="H25" i="1" s="1"/>
  <c r="G29" i="1"/>
  <c r="H29" i="1" s="1"/>
  <c r="G23" i="1"/>
  <c r="H23" i="1" s="1"/>
  <c r="G32" i="1" l="1"/>
  <c r="H32" i="1" s="1"/>
  <c r="K32" i="1" s="1"/>
  <c r="I32" i="1"/>
  <c r="L32" i="1" s="1"/>
  <c r="B34" i="1"/>
  <c r="D33" i="1"/>
  <c r="F33" i="1" s="1"/>
  <c r="C33" i="1"/>
  <c r="E33" i="1" s="1"/>
  <c r="I33" i="1" l="1"/>
  <c r="G33" i="1"/>
  <c r="H33" i="1" s="1"/>
  <c r="C34" i="1"/>
  <c r="E34" i="1" s="1"/>
  <c r="B35" i="1"/>
  <c r="D34" i="1"/>
  <c r="F34" i="1" s="1"/>
  <c r="I34" i="1" l="1"/>
  <c r="L34" i="1" s="1"/>
  <c r="D35" i="1"/>
  <c r="F35" i="1" s="1"/>
  <c r="C35" i="1"/>
  <c r="E35" i="1" s="1"/>
  <c r="B36" i="1"/>
  <c r="G34" i="1"/>
  <c r="H34" i="1" s="1"/>
  <c r="K34" i="1" s="1"/>
  <c r="I35" i="1" l="1"/>
  <c r="G35" i="1"/>
  <c r="H35" i="1" s="1"/>
  <c r="D36" i="1"/>
  <c r="F36" i="1" s="1"/>
  <c r="I36" i="1" s="1"/>
  <c r="L36" i="1" s="1"/>
  <c r="C36" i="1"/>
  <c r="E36" i="1" s="1"/>
  <c r="B37" i="1"/>
  <c r="G36" i="1" l="1"/>
  <c r="H36" i="1" s="1"/>
  <c r="K36" i="1" s="1"/>
  <c r="D37" i="1"/>
  <c r="F37" i="1" s="1"/>
  <c r="C37" i="1"/>
  <c r="E37" i="1" s="1"/>
  <c r="B38" i="1"/>
  <c r="I37" i="1" l="1"/>
  <c r="B39" i="1"/>
  <c r="C38" i="1"/>
  <c r="E38" i="1" s="1"/>
  <c r="D38" i="1"/>
  <c r="F38" i="1" s="1"/>
  <c r="G37" i="1"/>
  <c r="H37" i="1" s="1"/>
  <c r="I38" i="1" l="1"/>
  <c r="L38" i="1" s="1"/>
  <c r="G38" i="1"/>
  <c r="H38" i="1" s="1"/>
  <c r="K38" i="1" s="1"/>
  <c r="C39" i="1"/>
  <c r="E39" i="1" s="1"/>
  <c r="B40" i="1"/>
  <c r="D39" i="1"/>
  <c r="F39" i="1" s="1"/>
  <c r="I39" i="1" l="1"/>
  <c r="B41" i="1"/>
  <c r="D40" i="1"/>
  <c r="F40" i="1" s="1"/>
  <c r="I40" i="1" s="1"/>
  <c r="L40" i="1" s="1"/>
  <c r="C40" i="1"/>
  <c r="E40" i="1" s="1"/>
  <c r="G39" i="1"/>
  <c r="H39" i="1" s="1"/>
  <c r="G40" i="1" l="1"/>
  <c r="H40" i="1" s="1"/>
  <c r="K40" i="1" s="1"/>
  <c r="D41" i="1"/>
  <c r="F41" i="1" s="1"/>
  <c r="C41" i="1"/>
  <c r="E41" i="1" s="1"/>
  <c r="G41" i="1" s="1"/>
  <c r="H41" i="1" s="1"/>
  <c r="B42" i="1"/>
  <c r="I41" i="1" l="1"/>
  <c r="C42" i="1"/>
  <c r="E42" i="1" s="1"/>
  <c r="B43" i="1"/>
  <c r="D42" i="1"/>
  <c r="F42" i="1" s="1"/>
  <c r="I42" i="1" l="1"/>
  <c r="L42" i="1" s="1"/>
  <c r="C43" i="1"/>
  <c r="E43" i="1" s="1"/>
  <c r="B44" i="1"/>
  <c r="D43" i="1"/>
  <c r="F43" i="1" s="1"/>
  <c r="G42" i="1"/>
  <c r="H42" i="1" s="1"/>
  <c r="K42" i="1" s="1"/>
  <c r="I43" i="1" l="1"/>
  <c r="D44" i="1"/>
  <c r="F44" i="1" s="1"/>
  <c r="I44" i="1" s="1"/>
  <c r="L44" i="1" s="1"/>
  <c r="C44" i="1"/>
  <c r="E44" i="1" s="1"/>
  <c r="B45" i="1"/>
  <c r="G43" i="1"/>
  <c r="H43" i="1" s="1"/>
  <c r="B46" i="1" l="1"/>
  <c r="D45" i="1"/>
  <c r="F45" i="1" s="1"/>
  <c r="C45" i="1"/>
  <c r="E45" i="1" s="1"/>
  <c r="G45" i="1" s="1"/>
  <c r="H45" i="1" s="1"/>
  <c r="G44" i="1"/>
  <c r="H44" i="1" s="1"/>
  <c r="K44" i="1" s="1"/>
  <c r="I45" i="1" l="1"/>
  <c r="B47" i="1"/>
  <c r="D46" i="1"/>
  <c r="F46" i="1" s="1"/>
  <c r="C46" i="1"/>
  <c r="E46" i="1" s="1"/>
  <c r="I46" i="1" l="1"/>
  <c r="L46" i="1" s="1"/>
  <c r="G46" i="1"/>
  <c r="H46" i="1" s="1"/>
  <c r="K46" i="1" s="1"/>
  <c r="D47" i="1"/>
  <c r="F47" i="1" s="1"/>
  <c r="I47" i="1" s="1"/>
  <c r="C47" i="1"/>
  <c r="E47" i="1" s="1"/>
  <c r="B48" i="1"/>
  <c r="D48" i="1" l="1"/>
  <c r="F48" i="1" s="1"/>
  <c r="I48" i="1" s="1"/>
  <c r="L48" i="1" s="1"/>
  <c r="C48" i="1"/>
  <c r="E48" i="1" s="1"/>
  <c r="B49" i="1"/>
  <c r="G47" i="1"/>
  <c r="H47" i="1" s="1"/>
  <c r="D49" i="1" l="1"/>
  <c r="F49" i="1" s="1"/>
  <c r="I49" i="1" s="1"/>
  <c r="C49" i="1"/>
  <c r="E49" i="1" s="1"/>
  <c r="B50" i="1"/>
  <c r="G48" i="1"/>
  <c r="H48" i="1" s="1"/>
  <c r="K48" i="1" s="1"/>
  <c r="C50" i="1" l="1"/>
  <c r="E50" i="1" s="1"/>
  <c r="B51" i="1"/>
  <c r="D50" i="1"/>
  <c r="F50" i="1" s="1"/>
  <c r="G49" i="1"/>
  <c r="H49" i="1" s="1"/>
  <c r="I50" i="1" l="1"/>
  <c r="L50" i="1" s="1"/>
  <c r="G50" i="1"/>
  <c r="H50" i="1" s="1"/>
  <c r="K50" i="1" s="1"/>
  <c r="B52" i="1"/>
  <c r="D51" i="1"/>
  <c r="F51" i="1" s="1"/>
  <c r="C51" i="1"/>
  <c r="E51" i="1" s="1"/>
  <c r="I51" i="1" l="1"/>
  <c r="G51" i="1"/>
  <c r="H51" i="1" s="1"/>
  <c r="D52" i="1"/>
  <c r="F52" i="1" s="1"/>
  <c r="C52" i="1"/>
  <c r="E52" i="1" s="1"/>
  <c r="B53" i="1"/>
  <c r="G52" i="1" l="1"/>
  <c r="H52" i="1" s="1"/>
  <c r="K52" i="1" s="1"/>
  <c r="I52" i="1"/>
  <c r="L52" i="1" s="1"/>
  <c r="C53" i="1"/>
  <c r="E53" i="1" s="1"/>
  <c r="D53" i="1"/>
  <c r="F53" i="1" s="1"/>
  <c r="I53" i="1" s="1"/>
  <c r="B54" i="1"/>
  <c r="G53" i="1" l="1"/>
  <c r="H53" i="1" s="1"/>
  <c r="D54" i="1"/>
  <c r="F54" i="1" s="1"/>
  <c r="I54" i="1" s="1"/>
  <c r="L54" i="1" s="1"/>
  <c r="C54" i="1"/>
  <c r="E54" i="1" s="1"/>
  <c r="B55" i="1"/>
  <c r="B56" i="1" l="1"/>
  <c r="D55" i="1"/>
  <c r="F55" i="1" s="1"/>
  <c r="C55" i="1"/>
  <c r="E55" i="1" s="1"/>
  <c r="G54" i="1"/>
  <c r="H54" i="1" s="1"/>
  <c r="K54" i="1" s="1"/>
  <c r="G55" i="1" l="1"/>
  <c r="H55" i="1" s="1"/>
  <c r="I55" i="1"/>
  <c r="C56" i="1"/>
  <c r="E56" i="1" s="1"/>
  <c r="D56" i="1"/>
  <c r="F56" i="1" s="1"/>
  <c r="I56" i="1" s="1"/>
  <c r="G56" i="1" l="1"/>
  <c r="H56" i="1" s="1"/>
</calcChain>
</file>

<file path=xl/sharedStrings.xml><?xml version="1.0" encoding="utf-8"?>
<sst xmlns="http://schemas.openxmlformats.org/spreadsheetml/2006/main" count="35" uniqueCount="27">
  <si>
    <t>Examine delta printer range of rod movement</t>
  </si>
  <si>
    <t>assuming circular print bed, radius</t>
  </si>
  <si>
    <t>mm</t>
  </si>
  <si>
    <t>assuming 3x equi-spaced towers</t>
  </si>
  <si>
    <t>horizontal distance spanned by each of the rods when the effector is centred</t>
  </si>
  <si>
    <t>delta radius from M665 R parameter</t>
  </si>
  <si>
    <t>Prelim calcs</t>
  </si>
  <si>
    <t>implied rod angle when head centred</t>
  </si>
  <si>
    <t>degrees from horizontal</t>
  </si>
  <si>
    <t>Near tower limit</t>
  </si>
  <si>
    <t>assume starting point is head at closest possible point to tower</t>
  </si>
  <si>
    <t>thus rod horizontal</t>
  </si>
  <si>
    <t>rod angle</t>
  </si>
  <si>
    <t>degrees</t>
  </si>
  <si>
    <t>rod vertical offset</t>
  </si>
  <si>
    <t>Multiple positions</t>
  </si>
  <si>
    <t>x</t>
  </si>
  <si>
    <t>y</t>
  </si>
  <si>
    <t>angle</t>
  </si>
  <si>
    <t>coord relative to bed centre</t>
  </si>
  <si>
    <t>cord relative to tower path</t>
  </si>
  <si>
    <t>diag</t>
  </si>
  <si>
    <t>elev angle</t>
  </si>
  <si>
    <t>azimuth</t>
  </si>
  <si>
    <t>rod effective length centre-centre pivot points</t>
  </si>
  <si>
    <t>from vert</t>
  </si>
  <si>
    <t>calculate rod angles at intervals around perimeter of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</si>
</sst>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411D-D6EC-4837-9894-E15B870BFCB0}">
  <dimension ref="A1:L56"/>
  <sheetViews>
    <sheetView tabSelected="1" workbookViewId="0">
      <selection activeCell="B18" sqref="B18"/>
    </sheetView>
  </sheetViews>
  <sheetFormatPr defaultRowHeight="12.75" x14ac:dyDescent="0.2"/>
  <cols>
    <col min="3" max="3" width="12.42578125" bestFit="1" customWidth="1"/>
    <col min="9" max="9" width="11.42578125" bestFit="1" customWidth="1"/>
  </cols>
  <sheetData>
    <row r="1" spans="1:8" x14ac:dyDescent="0.2">
      <c r="A1" t="s">
        <v>0</v>
      </c>
    </row>
    <row r="2" spans="1:8" x14ac:dyDescent="0.2">
      <c r="B2" t="s">
        <v>1</v>
      </c>
      <c r="F2" s="3">
        <v>150</v>
      </c>
      <c r="G2" t="s">
        <v>2</v>
      </c>
    </row>
    <row r="3" spans="1:8" x14ac:dyDescent="0.2">
      <c r="B3" t="s">
        <v>3</v>
      </c>
    </row>
    <row r="4" spans="1:8" x14ac:dyDescent="0.2">
      <c r="B4" t="s">
        <v>24</v>
      </c>
      <c r="F4" s="3">
        <v>360</v>
      </c>
      <c r="G4" t="s">
        <v>2</v>
      </c>
    </row>
    <row r="5" spans="1:8" x14ac:dyDescent="0.2">
      <c r="B5" t="s">
        <v>5</v>
      </c>
      <c r="F5" s="3">
        <v>177.6</v>
      </c>
      <c r="G5" t="s">
        <v>2</v>
      </c>
      <c r="H5" t="s">
        <v>4</v>
      </c>
    </row>
    <row r="7" spans="1:8" x14ac:dyDescent="0.2">
      <c r="A7" t="s">
        <v>6</v>
      </c>
    </row>
    <row r="8" spans="1:8" x14ac:dyDescent="0.2">
      <c r="B8" t="s">
        <v>7</v>
      </c>
      <c r="F8" s="1">
        <f>DEGREES(ACOS(F5/F4))</f>
        <v>60.440091621321507</v>
      </c>
      <c r="G8" t="s">
        <v>8</v>
      </c>
    </row>
    <row r="10" spans="1:8" x14ac:dyDescent="0.2">
      <c r="A10" t="s">
        <v>9</v>
      </c>
    </row>
    <row r="11" spans="1:8" x14ac:dyDescent="0.2">
      <c r="B11" t="s">
        <v>10</v>
      </c>
    </row>
    <row r="12" spans="1:8" x14ac:dyDescent="0.2">
      <c r="B12" t="s">
        <v>11</v>
      </c>
      <c r="F12" s="1">
        <f>F5-F2</f>
        <v>27.599999999999994</v>
      </c>
      <c r="G12" t="s">
        <v>2</v>
      </c>
    </row>
    <row r="13" spans="1:8" x14ac:dyDescent="0.2">
      <c r="B13" t="s">
        <v>12</v>
      </c>
      <c r="F13" s="1">
        <f>DEGREES(ACOS(F12/F4))</f>
        <v>85.603008952745</v>
      </c>
      <c r="G13" t="s">
        <v>13</v>
      </c>
    </row>
    <row r="14" spans="1:8" x14ac:dyDescent="0.2">
      <c r="B14" t="s">
        <v>14</v>
      </c>
      <c r="F14" s="1">
        <f>SQRT(F4^2-F12^2)</f>
        <v>358.94044074191476</v>
      </c>
      <c r="G14" t="s">
        <v>2</v>
      </c>
    </row>
    <row r="16" spans="1:8" x14ac:dyDescent="0.2">
      <c r="A16" t="s">
        <v>15</v>
      </c>
    </row>
    <row r="17" spans="2:12" x14ac:dyDescent="0.2">
      <c r="B17" t="s">
        <v>26</v>
      </c>
    </row>
    <row r="18" spans="2:12" x14ac:dyDescent="0.2">
      <c r="C18" t="s">
        <v>19</v>
      </c>
      <c r="E18" t="s">
        <v>20</v>
      </c>
      <c r="K18" s="2" t="s">
        <v>12</v>
      </c>
      <c r="L18" s="2"/>
    </row>
    <row r="19" spans="2:12" x14ac:dyDescent="0.2">
      <c r="B19" t="s">
        <v>18</v>
      </c>
      <c r="C19" s="2" t="s">
        <v>16</v>
      </c>
      <c r="D19" s="2" t="s">
        <v>17</v>
      </c>
      <c r="E19" s="2" t="s">
        <v>16</v>
      </c>
      <c r="F19" s="2" t="s">
        <v>17</v>
      </c>
      <c r="G19" s="2" t="s">
        <v>21</v>
      </c>
      <c r="H19" s="2" t="s">
        <v>22</v>
      </c>
      <c r="I19" s="2" t="s">
        <v>23</v>
      </c>
      <c r="K19" s="2" t="s">
        <v>25</v>
      </c>
      <c r="L19" s="2" t="s">
        <v>23</v>
      </c>
    </row>
    <row r="20" spans="2:12" x14ac:dyDescent="0.2">
      <c r="B20">
        <v>0</v>
      </c>
      <c r="C20" s="1">
        <f>F$2*COS(RADIANS(B20-90))</f>
        <v>9.1886134118146501E-15</v>
      </c>
      <c r="D20" s="1">
        <f>F$2*SIN(RADIANS(B20-90))</f>
        <v>-150</v>
      </c>
      <c r="E20" s="1">
        <f>C20</f>
        <v>9.1886134118146501E-15</v>
      </c>
      <c r="F20" s="1">
        <f>F$5+D20</f>
        <v>27.599999999999994</v>
      </c>
      <c r="G20" s="1">
        <f>SQRT(E20^2+F20^2)</f>
        <v>27.599999999999994</v>
      </c>
      <c r="H20" s="1">
        <f>DEGREES(ACOS(G20/F$4))</f>
        <v>85.603008952745</v>
      </c>
      <c r="I20" s="1">
        <f>DEGREES(ATAN2(F20,-E20))</f>
        <v>-1.9074955365010266E-14</v>
      </c>
      <c r="J20" s="1"/>
      <c r="K20" s="1">
        <f>90-H20</f>
        <v>4.3969910472549998</v>
      </c>
      <c r="L20" s="1">
        <f>I20</f>
        <v>-1.9074955365010266E-14</v>
      </c>
    </row>
    <row r="21" spans="2:12" x14ac:dyDescent="0.2">
      <c r="B21">
        <f>B20+10</f>
        <v>10</v>
      </c>
      <c r="C21" s="1">
        <f t="shared" ref="C21:C31" si="0">F$2*COS(RADIANS(B21-90))</f>
        <v>26.047226650039562</v>
      </c>
      <c r="D21" s="1">
        <f t="shared" ref="D21:D31" si="1">F$2*SIN(RADIANS(B21-90))</f>
        <v>-147.72116295183119</v>
      </c>
      <c r="E21" s="1">
        <f t="shared" ref="E21:E31" si="2">C21</f>
        <v>26.047226650039562</v>
      </c>
      <c r="F21" s="1">
        <f t="shared" ref="F21:F31" si="3">F$5+D21</f>
        <v>29.878837048168805</v>
      </c>
      <c r="G21" s="1">
        <f t="shared" ref="G21:G31" si="4">SQRT(E21^2+F21^2)</f>
        <v>39.63840208067873</v>
      </c>
      <c r="H21" s="1">
        <f t="shared" ref="H21:H31" si="5">DEGREES(ACOS(G21/F$4))</f>
        <v>83.678535197281363</v>
      </c>
      <c r="I21" s="1">
        <f t="shared" ref="I21:I56" si="6">DEGREES(ATAN2(F21,-E21))</f>
        <v>-41.080672194686088</v>
      </c>
      <c r="J21" s="1"/>
    </row>
    <row r="22" spans="2:12" x14ac:dyDescent="0.2">
      <c r="B22">
        <f t="shared" ref="B22:B31" si="7">B21+10</f>
        <v>20</v>
      </c>
      <c r="C22" s="1">
        <f t="shared" si="0"/>
        <v>51.30302149885032</v>
      </c>
      <c r="D22" s="1">
        <f t="shared" si="1"/>
        <v>-140.95389311788625</v>
      </c>
      <c r="E22" s="1">
        <f t="shared" si="2"/>
        <v>51.30302149885032</v>
      </c>
      <c r="F22" s="1">
        <f t="shared" si="3"/>
        <v>36.646106882113742</v>
      </c>
      <c r="G22" s="1">
        <f t="shared" si="4"/>
        <v>63.047102744906539</v>
      </c>
      <c r="H22" s="1">
        <f t="shared" si="5"/>
        <v>79.913727669581988</v>
      </c>
      <c r="I22" s="1">
        <f t="shared" si="6"/>
        <v>-54.461515021913783</v>
      </c>
      <c r="J22" s="1"/>
      <c r="K22" s="1">
        <f>90-H22</f>
        <v>10.086272330418012</v>
      </c>
      <c r="L22" s="1">
        <f>I22</f>
        <v>-54.461515021913783</v>
      </c>
    </row>
    <row r="23" spans="2:12" x14ac:dyDescent="0.2">
      <c r="B23">
        <f t="shared" si="7"/>
        <v>30</v>
      </c>
      <c r="C23" s="1">
        <f t="shared" si="0"/>
        <v>75.000000000000014</v>
      </c>
      <c r="D23" s="1">
        <f t="shared" si="1"/>
        <v>-129.9038105676658</v>
      </c>
      <c r="E23" s="1">
        <f t="shared" si="2"/>
        <v>75.000000000000014</v>
      </c>
      <c r="F23" s="1">
        <f t="shared" si="3"/>
        <v>47.696189432334194</v>
      </c>
      <c r="G23" s="1">
        <f t="shared" si="4"/>
        <v>88.881530625687972</v>
      </c>
      <c r="H23" s="1">
        <f t="shared" si="5"/>
        <v>75.706259898172732</v>
      </c>
      <c r="I23" s="1">
        <f t="shared" si="6"/>
        <v>-57.545712367096705</v>
      </c>
      <c r="J23" s="1"/>
    </row>
    <row r="24" spans="2:12" x14ac:dyDescent="0.2">
      <c r="B24">
        <f t="shared" si="7"/>
        <v>40</v>
      </c>
      <c r="C24" s="1">
        <f t="shared" si="0"/>
        <v>96.418141452980905</v>
      </c>
      <c r="D24" s="1">
        <f t="shared" si="1"/>
        <v>-114.9066664678467</v>
      </c>
      <c r="E24" s="1">
        <f t="shared" si="2"/>
        <v>96.418141452980905</v>
      </c>
      <c r="F24" s="1">
        <f t="shared" si="3"/>
        <v>62.693333532153289</v>
      </c>
      <c r="G24" s="1">
        <f t="shared" si="4"/>
        <v>115.00831305006108</v>
      </c>
      <c r="H24" s="1">
        <f t="shared" si="5"/>
        <v>71.369273201734245</v>
      </c>
      <c r="I24" s="1">
        <f t="shared" si="6"/>
        <v>-56.967134465247867</v>
      </c>
      <c r="J24" s="1"/>
      <c r="K24" s="1">
        <f>90-H24</f>
        <v>18.630726798265755</v>
      </c>
      <c r="L24" s="1">
        <f>I24</f>
        <v>-56.967134465247867</v>
      </c>
    </row>
    <row r="25" spans="2:12" x14ac:dyDescent="0.2">
      <c r="B25">
        <f t="shared" si="7"/>
        <v>50</v>
      </c>
      <c r="C25" s="1">
        <f t="shared" si="0"/>
        <v>114.9066664678467</v>
      </c>
      <c r="D25" s="1">
        <f t="shared" si="1"/>
        <v>-96.41814145298089</v>
      </c>
      <c r="E25" s="1">
        <f t="shared" si="2"/>
        <v>114.9066664678467</v>
      </c>
      <c r="F25" s="1">
        <f t="shared" si="3"/>
        <v>81.181858547019104</v>
      </c>
      <c r="G25" s="1">
        <f t="shared" si="4"/>
        <v>140.69127960147773</v>
      </c>
      <c r="H25" s="1">
        <f t="shared" si="5"/>
        <v>66.995146041864118</v>
      </c>
      <c r="I25" s="1">
        <f t="shared" si="6"/>
        <v>-54.758694935405245</v>
      </c>
      <c r="J25" s="1"/>
    </row>
    <row r="26" spans="2:12" x14ac:dyDescent="0.2">
      <c r="B26">
        <f t="shared" si="7"/>
        <v>60</v>
      </c>
      <c r="C26" s="1">
        <f t="shared" si="0"/>
        <v>129.9038105676658</v>
      </c>
      <c r="D26" s="1">
        <f t="shared" si="1"/>
        <v>-74.999999999999986</v>
      </c>
      <c r="E26" s="1">
        <f t="shared" si="2"/>
        <v>129.9038105676658</v>
      </c>
      <c r="F26" s="1">
        <f t="shared" si="3"/>
        <v>102.60000000000001</v>
      </c>
      <c r="G26" s="1">
        <f t="shared" si="4"/>
        <v>165.53476976152172</v>
      </c>
      <c r="H26" s="1">
        <f t="shared" si="5"/>
        <v>62.624584067451089</v>
      </c>
      <c r="I26" s="1">
        <f t="shared" si="6"/>
        <v>-51.697785601981963</v>
      </c>
      <c r="J26" s="1"/>
      <c r="K26" s="1">
        <f>90-H26</f>
        <v>27.375415932548911</v>
      </c>
      <c r="L26" s="1">
        <f>I26</f>
        <v>-51.697785601981963</v>
      </c>
    </row>
    <row r="27" spans="2:12" x14ac:dyDescent="0.2">
      <c r="B27">
        <f t="shared" si="7"/>
        <v>70</v>
      </c>
      <c r="C27" s="1">
        <f t="shared" si="0"/>
        <v>140.95389311788625</v>
      </c>
      <c r="D27" s="1">
        <f t="shared" si="1"/>
        <v>-51.303021498850306</v>
      </c>
      <c r="E27" s="1">
        <f t="shared" si="2"/>
        <v>140.95389311788625</v>
      </c>
      <c r="F27" s="1">
        <f t="shared" si="3"/>
        <v>126.29697850114968</v>
      </c>
      <c r="G27" s="1">
        <f t="shared" si="4"/>
        <v>189.25888820239953</v>
      </c>
      <c r="H27" s="1">
        <f t="shared" si="5"/>
        <v>58.283332381013821</v>
      </c>
      <c r="I27" s="1">
        <f t="shared" si="6"/>
        <v>-48.139143758964948</v>
      </c>
      <c r="J27" s="1"/>
    </row>
    <row r="28" spans="2:12" x14ac:dyDescent="0.2">
      <c r="B28">
        <f t="shared" si="7"/>
        <v>80</v>
      </c>
      <c r="C28" s="1">
        <f t="shared" si="0"/>
        <v>147.72116295183119</v>
      </c>
      <c r="D28" s="1">
        <f t="shared" si="1"/>
        <v>-26.047226650039551</v>
      </c>
      <c r="E28" s="1">
        <f t="shared" si="2"/>
        <v>147.72116295183119</v>
      </c>
      <c r="F28" s="1">
        <f t="shared" si="3"/>
        <v>151.55277334996043</v>
      </c>
      <c r="G28" s="1">
        <f t="shared" si="4"/>
        <v>211.63597306201501</v>
      </c>
      <c r="H28" s="1">
        <f t="shared" si="5"/>
        <v>53.993452235918575</v>
      </c>
      <c r="I28" s="1">
        <f t="shared" si="6"/>
        <v>-44.266481026579932</v>
      </c>
      <c r="J28" s="1"/>
      <c r="K28" s="1">
        <f>90-H28</f>
        <v>36.006547764081425</v>
      </c>
      <c r="L28" s="1">
        <f>I28</f>
        <v>-44.266481026579932</v>
      </c>
    </row>
    <row r="29" spans="2:12" x14ac:dyDescent="0.2">
      <c r="B29">
        <f t="shared" si="7"/>
        <v>90</v>
      </c>
      <c r="C29" s="1">
        <f t="shared" si="0"/>
        <v>150</v>
      </c>
      <c r="D29" s="1">
        <f t="shared" si="1"/>
        <v>0</v>
      </c>
      <c r="E29" s="1">
        <f t="shared" si="2"/>
        <v>150</v>
      </c>
      <c r="F29" s="1">
        <f t="shared" si="3"/>
        <v>177.6</v>
      </c>
      <c r="G29" s="1">
        <f t="shared" si="4"/>
        <v>232.46883662116949</v>
      </c>
      <c r="H29" s="1">
        <f t="shared" si="5"/>
        <v>49.778311287811249</v>
      </c>
      <c r="I29" s="1">
        <f t="shared" si="6"/>
        <v>-40.184255462605542</v>
      </c>
      <c r="J29" s="1"/>
    </row>
    <row r="30" spans="2:12" x14ac:dyDescent="0.2">
      <c r="B30">
        <f t="shared" si="7"/>
        <v>100</v>
      </c>
      <c r="C30" s="1">
        <f t="shared" si="0"/>
        <v>147.72116295183119</v>
      </c>
      <c r="D30" s="1">
        <f t="shared" si="1"/>
        <v>26.047226650039551</v>
      </c>
      <c r="E30" s="1">
        <f t="shared" si="2"/>
        <v>147.72116295183119</v>
      </c>
      <c r="F30" s="1">
        <f t="shared" si="3"/>
        <v>203.64722665003956</v>
      </c>
      <c r="G30" s="1">
        <f t="shared" si="4"/>
        <v>251.58246144374621</v>
      </c>
      <c r="H30" s="1">
        <f t="shared" si="5"/>
        <v>45.665975358567827</v>
      </c>
      <c r="I30" s="1">
        <f t="shared" si="6"/>
        <v>-35.956295199498967</v>
      </c>
      <c r="J30" s="1"/>
      <c r="K30" s="1">
        <f>90-H30</f>
        <v>44.334024641432173</v>
      </c>
      <c r="L30" s="1">
        <f>I30</f>
        <v>-35.956295199498967</v>
      </c>
    </row>
    <row r="31" spans="2:12" x14ac:dyDescent="0.2">
      <c r="B31">
        <f t="shared" si="7"/>
        <v>110</v>
      </c>
      <c r="C31" s="1">
        <f t="shared" si="0"/>
        <v>140.95389311788625</v>
      </c>
      <c r="D31" s="1">
        <f t="shared" si="1"/>
        <v>51.303021498850306</v>
      </c>
      <c r="E31" s="1">
        <f t="shared" si="2"/>
        <v>140.95389311788625</v>
      </c>
      <c r="F31" s="1">
        <f t="shared" si="3"/>
        <v>228.90302149885031</v>
      </c>
      <c r="G31" s="1">
        <f t="shared" si="4"/>
        <v>268.82074554690087</v>
      </c>
      <c r="H31" s="1">
        <f t="shared" si="5"/>
        <v>41.692582795414197</v>
      </c>
      <c r="I31" s="1">
        <f t="shared" si="6"/>
        <v>-31.623928977077028</v>
      </c>
      <c r="J31" s="1"/>
    </row>
    <row r="32" spans="2:12" x14ac:dyDescent="0.2">
      <c r="B32">
        <f t="shared" ref="B32:B38" si="8">B31+10</f>
        <v>120</v>
      </c>
      <c r="C32" s="1">
        <f t="shared" ref="C32:C38" si="9">F$2*COS(RADIANS(B32-90))</f>
        <v>129.9038105676658</v>
      </c>
      <c r="D32" s="1">
        <f t="shared" ref="D32:D38" si="10">F$2*SIN(RADIANS(B32-90))</f>
        <v>74.999999999999986</v>
      </c>
      <c r="E32" s="1">
        <f t="shared" ref="E32:E38" si="11">C32</f>
        <v>129.9038105676658</v>
      </c>
      <c r="F32" s="1">
        <f t="shared" ref="F32:F38" si="12">F$5+D32</f>
        <v>252.59999999999997</v>
      </c>
      <c r="G32" s="1">
        <f t="shared" ref="G32:G38" si="13">SQRT(E32^2+F32^2)</f>
        <v>284.04534849210256</v>
      </c>
      <c r="H32" s="1">
        <f t="shared" ref="H32:H38" si="14">DEGREES(ACOS(G32/F$4))</f>
        <v>37.906456577724093</v>
      </c>
      <c r="I32" s="1">
        <f t="shared" si="6"/>
        <v>-27.215257547654865</v>
      </c>
      <c r="J32" s="1"/>
      <c r="K32" s="1">
        <f>90-H32</f>
        <v>52.093543422275907</v>
      </c>
      <c r="L32" s="1">
        <f>I32</f>
        <v>-27.215257547654865</v>
      </c>
    </row>
    <row r="33" spans="2:12" x14ac:dyDescent="0.2">
      <c r="B33">
        <f t="shared" si="8"/>
        <v>130</v>
      </c>
      <c r="C33" s="1">
        <f t="shared" si="9"/>
        <v>114.9066664678467</v>
      </c>
      <c r="D33" s="1">
        <f t="shared" si="10"/>
        <v>96.41814145298089</v>
      </c>
      <c r="E33" s="1">
        <f t="shared" si="11"/>
        <v>114.9066664678467</v>
      </c>
      <c r="F33" s="1">
        <f t="shared" si="12"/>
        <v>274.0181414529809</v>
      </c>
      <c r="G33" s="1">
        <f t="shared" si="13"/>
        <v>297.13546379403925</v>
      </c>
      <c r="H33" s="1">
        <f t="shared" si="14"/>
        <v>34.373340251314552</v>
      </c>
      <c r="I33" s="1">
        <f t="shared" si="6"/>
        <v>-22.750235341821721</v>
      </c>
      <c r="J33" s="1"/>
    </row>
    <row r="34" spans="2:12" x14ac:dyDescent="0.2">
      <c r="B34">
        <f t="shared" si="8"/>
        <v>140</v>
      </c>
      <c r="C34" s="1">
        <f t="shared" si="9"/>
        <v>96.418141452980905</v>
      </c>
      <c r="D34" s="1">
        <f t="shared" si="10"/>
        <v>114.9066664678467</v>
      </c>
      <c r="E34" s="1">
        <f t="shared" si="11"/>
        <v>96.418141452980905</v>
      </c>
      <c r="F34" s="1">
        <f t="shared" si="12"/>
        <v>292.50666646784669</v>
      </c>
      <c r="G34" s="1">
        <f t="shared" si="13"/>
        <v>307.98799965157593</v>
      </c>
      <c r="H34" s="1">
        <f t="shared" si="14"/>
        <v>31.18252449470976</v>
      </c>
      <c r="I34" s="1">
        <f t="shared" si="6"/>
        <v>-18.243623474447507</v>
      </c>
      <c r="J34" s="1"/>
      <c r="K34" s="1">
        <f>90-H34</f>
        <v>58.81747550529024</v>
      </c>
      <c r="L34" s="1">
        <f>I34</f>
        <v>-18.243623474447507</v>
      </c>
    </row>
    <row r="35" spans="2:12" x14ac:dyDescent="0.2">
      <c r="B35">
        <f t="shared" si="8"/>
        <v>150</v>
      </c>
      <c r="C35" s="1">
        <f t="shared" si="9"/>
        <v>75.000000000000014</v>
      </c>
      <c r="D35" s="1">
        <f t="shared" si="10"/>
        <v>129.9038105676658</v>
      </c>
      <c r="E35" s="1">
        <f t="shared" si="11"/>
        <v>75.000000000000014</v>
      </c>
      <c r="F35" s="1">
        <f t="shared" si="12"/>
        <v>307.50381056766582</v>
      </c>
      <c r="G35" s="1">
        <f t="shared" si="13"/>
        <v>316.51791973541549</v>
      </c>
      <c r="H35" s="1">
        <f t="shared" si="14"/>
        <v>28.452012519343565</v>
      </c>
      <c r="I35" s="1">
        <f t="shared" si="6"/>
        <v>-13.706797555162586</v>
      </c>
      <c r="J35" s="1"/>
    </row>
    <row r="36" spans="2:12" x14ac:dyDescent="0.2">
      <c r="B36">
        <f t="shared" si="8"/>
        <v>160</v>
      </c>
      <c r="C36" s="1">
        <f t="shared" si="9"/>
        <v>51.30302149885032</v>
      </c>
      <c r="D36" s="1">
        <f t="shared" si="10"/>
        <v>140.95389311788625</v>
      </c>
      <c r="E36" s="1">
        <f t="shared" si="11"/>
        <v>51.30302149885032</v>
      </c>
      <c r="F36" s="1">
        <f t="shared" si="12"/>
        <v>318.55389311788622</v>
      </c>
      <c r="G36" s="1">
        <f t="shared" si="13"/>
        <v>322.65861655234494</v>
      </c>
      <c r="H36" s="1">
        <f t="shared" si="14"/>
        <v>26.327465552640259</v>
      </c>
      <c r="I36" s="1">
        <f t="shared" si="6"/>
        <v>-9.1489116448310615</v>
      </c>
      <c r="J36" s="1"/>
      <c r="K36" s="1">
        <f>90-H36</f>
        <v>63.672534447359737</v>
      </c>
      <c r="L36" s="1">
        <f>I36</f>
        <v>-9.1489116448310615</v>
      </c>
    </row>
    <row r="37" spans="2:12" x14ac:dyDescent="0.2">
      <c r="B37">
        <f t="shared" si="8"/>
        <v>170</v>
      </c>
      <c r="C37" s="1">
        <f t="shared" si="9"/>
        <v>26.047226650039562</v>
      </c>
      <c r="D37" s="1">
        <f t="shared" si="10"/>
        <v>147.72116295183119</v>
      </c>
      <c r="E37" s="1">
        <f t="shared" si="11"/>
        <v>26.047226650039562</v>
      </c>
      <c r="F37" s="1">
        <f t="shared" si="12"/>
        <v>325.32116295183118</v>
      </c>
      <c r="G37" s="1">
        <f t="shared" si="13"/>
        <v>326.3622482464699</v>
      </c>
      <c r="H37" s="1">
        <f t="shared" si="14"/>
        <v>24.965540290351868</v>
      </c>
      <c r="I37" s="1">
        <f t="shared" si="6"/>
        <v>-4.5776896367246005</v>
      </c>
      <c r="J37" s="1"/>
    </row>
    <row r="38" spans="2:12" x14ac:dyDescent="0.2">
      <c r="B38">
        <f t="shared" si="8"/>
        <v>180</v>
      </c>
      <c r="C38" s="1">
        <f t="shared" si="9"/>
        <v>9.1886134118146501E-15</v>
      </c>
      <c r="D38" s="1">
        <f t="shared" si="10"/>
        <v>150</v>
      </c>
      <c r="E38" s="1">
        <f t="shared" si="11"/>
        <v>9.1886134118146501E-15</v>
      </c>
      <c r="F38" s="1">
        <f t="shared" si="12"/>
        <v>327.60000000000002</v>
      </c>
      <c r="G38" s="1">
        <f t="shared" si="13"/>
        <v>327.60000000000002</v>
      </c>
      <c r="H38" s="1">
        <f t="shared" si="14"/>
        <v>24.494648471419676</v>
      </c>
      <c r="I38" s="1">
        <f t="shared" si="6"/>
        <v>-1.6070475215942713E-15</v>
      </c>
      <c r="J38" s="1"/>
      <c r="K38" s="1">
        <f>90-H38</f>
        <v>65.50535152858032</v>
      </c>
      <c r="L38" s="1">
        <f>I38</f>
        <v>-1.6070475215942713E-15</v>
      </c>
    </row>
    <row r="39" spans="2:12" x14ac:dyDescent="0.2">
      <c r="B39">
        <f t="shared" ref="B39:B56" si="15">B38+10</f>
        <v>190</v>
      </c>
      <c r="C39" s="1">
        <f t="shared" ref="C39:C56" si="16">F$2*COS(RADIANS(B39-90))</f>
        <v>-26.047226650039544</v>
      </c>
      <c r="D39" s="1">
        <f t="shared" ref="D39:D56" si="17">F$2*SIN(RADIANS(B39-90))</f>
        <v>147.72116295183119</v>
      </c>
      <c r="E39" s="1">
        <f t="shared" ref="E39:E56" si="18">C39</f>
        <v>-26.047226650039544</v>
      </c>
      <c r="F39" s="1">
        <f t="shared" ref="F39:F56" si="19">F$5+D39</f>
        <v>325.32116295183118</v>
      </c>
      <c r="G39" s="1">
        <f t="shared" ref="G39:G56" si="20">SQRT(E39^2+F39^2)</f>
        <v>326.3622482464699</v>
      </c>
      <c r="H39" s="1">
        <f t="shared" ref="H39:H56" si="21">DEGREES(ACOS(G39/F$4))</f>
        <v>24.965540290351868</v>
      </c>
      <c r="I39" s="1">
        <f t="shared" si="6"/>
        <v>4.5776896367245978</v>
      </c>
      <c r="J39" s="1"/>
    </row>
    <row r="40" spans="2:12" x14ac:dyDescent="0.2">
      <c r="B40">
        <f t="shared" si="15"/>
        <v>200</v>
      </c>
      <c r="C40" s="1">
        <f t="shared" si="16"/>
        <v>-51.303021498850306</v>
      </c>
      <c r="D40" s="1">
        <f t="shared" si="17"/>
        <v>140.95389311788625</v>
      </c>
      <c r="E40" s="1">
        <f t="shared" si="18"/>
        <v>-51.303021498850306</v>
      </c>
      <c r="F40" s="1">
        <f t="shared" si="19"/>
        <v>318.55389311788622</v>
      </c>
      <c r="G40" s="1">
        <f t="shared" si="20"/>
        <v>322.65861655234494</v>
      </c>
      <c r="H40" s="1">
        <f t="shared" si="21"/>
        <v>26.327465552640259</v>
      </c>
      <c r="I40" s="1">
        <f t="shared" si="6"/>
        <v>9.1489116448310597</v>
      </c>
      <c r="J40" s="1"/>
      <c r="K40" s="1">
        <f>90-H40</f>
        <v>63.672534447359737</v>
      </c>
      <c r="L40" s="1">
        <f>I40</f>
        <v>9.1489116448310597</v>
      </c>
    </row>
    <row r="41" spans="2:12" x14ac:dyDescent="0.2">
      <c r="B41">
        <f t="shared" si="15"/>
        <v>210</v>
      </c>
      <c r="C41" s="1">
        <f t="shared" si="16"/>
        <v>-74.999999999999972</v>
      </c>
      <c r="D41" s="1">
        <f t="shared" si="17"/>
        <v>129.9038105676658</v>
      </c>
      <c r="E41" s="1">
        <f t="shared" si="18"/>
        <v>-74.999999999999972</v>
      </c>
      <c r="F41" s="1">
        <f t="shared" si="19"/>
        <v>307.50381056766582</v>
      </c>
      <c r="G41" s="1">
        <f t="shared" si="20"/>
        <v>316.51791973541549</v>
      </c>
      <c r="H41" s="1">
        <f t="shared" si="21"/>
        <v>28.452012519343565</v>
      </c>
      <c r="I41" s="1">
        <f t="shared" si="6"/>
        <v>13.706797555162579</v>
      </c>
      <c r="J41" s="1"/>
    </row>
    <row r="42" spans="2:12" x14ac:dyDescent="0.2">
      <c r="B42">
        <f t="shared" si="15"/>
        <v>220</v>
      </c>
      <c r="C42" s="1">
        <f t="shared" si="16"/>
        <v>-96.418141452980905</v>
      </c>
      <c r="D42" s="1">
        <f t="shared" si="17"/>
        <v>114.9066664678467</v>
      </c>
      <c r="E42" s="1">
        <f t="shared" si="18"/>
        <v>-96.418141452980905</v>
      </c>
      <c r="F42" s="1">
        <f t="shared" si="19"/>
        <v>292.50666646784669</v>
      </c>
      <c r="G42" s="1">
        <f t="shared" si="20"/>
        <v>307.98799965157593</v>
      </c>
      <c r="H42" s="1">
        <f t="shared" si="21"/>
        <v>31.18252449470976</v>
      </c>
      <c r="I42" s="1">
        <f t="shared" si="6"/>
        <v>18.243623474447507</v>
      </c>
      <c r="J42" s="1"/>
      <c r="K42" s="1">
        <f>90-H42</f>
        <v>58.81747550529024</v>
      </c>
      <c r="L42" s="1">
        <f>I42</f>
        <v>18.243623474447507</v>
      </c>
    </row>
    <row r="43" spans="2:12" x14ac:dyDescent="0.2">
      <c r="B43">
        <f t="shared" si="15"/>
        <v>230</v>
      </c>
      <c r="C43" s="1">
        <f t="shared" si="16"/>
        <v>-114.90666646784669</v>
      </c>
      <c r="D43" s="1">
        <f t="shared" si="17"/>
        <v>96.418141452980919</v>
      </c>
      <c r="E43" s="1">
        <f t="shared" si="18"/>
        <v>-114.90666646784669</v>
      </c>
      <c r="F43" s="1">
        <f t="shared" si="19"/>
        <v>274.0181414529809</v>
      </c>
      <c r="G43" s="1">
        <f t="shared" si="20"/>
        <v>297.13546379403925</v>
      </c>
      <c r="H43" s="1">
        <f t="shared" si="21"/>
        <v>34.373340251314552</v>
      </c>
      <c r="I43" s="1">
        <f t="shared" si="6"/>
        <v>22.750235341821721</v>
      </c>
      <c r="J43" s="1"/>
    </row>
    <row r="44" spans="2:12" x14ac:dyDescent="0.2">
      <c r="B44">
        <f t="shared" si="15"/>
        <v>240</v>
      </c>
      <c r="C44" s="1">
        <f t="shared" si="16"/>
        <v>-129.9038105676658</v>
      </c>
      <c r="D44" s="1">
        <f t="shared" si="17"/>
        <v>74.999999999999986</v>
      </c>
      <c r="E44" s="1">
        <f t="shared" si="18"/>
        <v>-129.9038105676658</v>
      </c>
      <c r="F44" s="1">
        <f t="shared" si="19"/>
        <v>252.59999999999997</v>
      </c>
      <c r="G44" s="1">
        <f t="shared" si="20"/>
        <v>284.04534849210256</v>
      </c>
      <c r="H44" s="1">
        <f t="shared" si="21"/>
        <v>37.906456577724093</v>
      </c>
      <c r="I44" s="1">
        <f t="shared" si="6"/>
        <v>27.215257547654865</v>
      </c>
      <c r="J44" s="1"/>
      <c r="K44" s="1">
        <f>90-H44</f>
        <v>52.093543422275907</v>
      </c>
      <c r="L44" s="1">
        <f>I44</f>
        <v>27.215257547654865</v>
      </c>
    </row>
    <row r="45" spans="2:12" x14ac:dyDescent="0.2">
      <c r="B45">
        <f t="shared" si="15"/>
        <v>250</v>
      </c>
      <c r="C45" s="1">
        <f t="shared" si="16"/>
        <v>-140.95389311788625</v>
      </c>
      <c r="D45" s="1">
        <f t="shared" si="17"/>
        <v>51.303021498850335</v>
      </c>
      <c r="E45" s="1">
        <f t="shared" si="18"/>
        <v>-140.95389311788625</v>
      </c>
      <c r="F45" s="1">
        <f t="shared" si="19"/>
        <v>228.90302149885034</v>
      </c>
      <c r="G45" s="1">
        <f t="shared" si="20"/>
        <v>268.82074554690087</v>
      </c>
      <c r="H45" s="1">
        <f t="shared" si="21"/>
        <v>41.692582795414197</v>
      </c>
      <c r="I45" s="1">
        <f t="shared" si="6"/>
        <v>31.623928977077028</v>
      </c>
      <c r="J45" s="1"/>
    </row>
    <row r="46" spans="2:12" x14ac:dyDescent="0.2">
      <c r="B46">
        <f t="shared" si="15"/>
        <v>260</v>
      </c>
      <c r="C46" s="1">
        <f t="shared" si="16"/>
        <v>-147.72116295183119</v>
      </c>
      <c r="D46" s="1">
        <f t="shared" si="17"/>
        <v>26.047226650039541</v>
      </c>
      <c r="E46" s="1">
        <f t="shared" si="18"/>
        <v>-147.72116295183119</v>
      </c>
      <c r="F46" s="1">
        <f t="shared" si="19"/>
        <v>203.64722665003953</v>
      </c>
      <c r="G46" s="1">
        <f t="shared" si="20"/>
        <v>251.58246144374618</v>
      </c>
      <c r="H46" s="1">
        <f t="shared" si="21"/>
        <v>45.665975358567835</v>
      </c>
      <c r="I46" s="1">
        <f t="shared" si="6"/>
        <v>35.956295199498975</v>
      </c>
      <c r="J46" s="1"/>
      <c r="K46" s="1">
        <f>90-H46</f>
        <v>44.334024641432165</v>
      </c>
      <c r="L46" s="1">
        <f>I46</f>
        <v>35.956295199498975</v>
      </c>
    </row>
    <row r="47" spans="2:12" x14ac:dyDescent="0.2">
      <c r="B47">
        <f t="shared" si="15"/>
        <v>270</v>
      </c>
      <c r="C47" s="1">
        <f t="shared" si="16"/>
        <v>-150</v>
      </c>
      <c r="D47" s="1">
        <f t="shared" si="17"/>
        <v>1.83772268236293E-14</v>
      </c>
      <c r="E47" s="1">
        <f t="shared" si="18"/>
        <v>-150</v>
      </c>
      <c r="F47" s="1">
        <f t="shared" si="19"/>
        <v>177.60000000000002</v>
      </c>
      <c r="G47" s="1">
        <f t="shared" si="20"/>
        <v>232.46883662116952</v>
      </c>
      <c r="H47" s="1">
        <f t="shared" si="21"/>
        <v>49.778311287811249</v>
      </c>
      <c r="I47" s="1">
        <f t="shared" si="6"/>
        <v>40.184255462605535</v>
      </c>
      <c r="J47" s="1"/>
    </row>
    <row r="48" spans="2:12" x14ac:dyDescent="0.2">
      <c r="B48">
        <f t="shared" si="15"/>
        <v>280</v>
      </c>
      <c r="C48" s="1">
        <f t="shared" si="16"/>
        <v>-147.72116295183119</v>
      </c>
      <c r="D48" s="1">
        <f t="shared" si="17"/>
        <v>-26.047226650039569</v>
      </c>
      <c r="E48" s="1">
        <f t="shared" si="18"/>
        <v>-147.72116295183119</v>
      </c>
      <c r="F48" s="1">
        <f t="shared" si="19"/>
        <v>151.55277334996043</v>
      </c>
      <c r="G48" s="1">
        <f t="shared" si="20"/>
        <v>211.63597306201501</v>
      </c>
      <c r="H48" s="1">
        <f t="shared" si="21"/>
        <v>53.993452235918575</v>
      </c>
      <c r="I48" s="1">
        <f t="shared" si="6"/>
        <v>44.266481026579932</v>
      </c>
      <c r="J48" s="1"/>
      <c r="K48" s="1">
        <f>90-H48</f>
        <v>36.006547764081425</v>
      </c>
      <c r="L48" s="1">
        <f>I48</f>
        <v>44.266481026579932</v>
      </c>
    </row>
    <row r="49" spans="2:12" x14ac:dyDescent="0.2">
      <c r="B49">
        <f t="shared" si="15"/>
        <v>290</v>
      </c>
      <c r="C49" s="1">
        <f t="shared" si="16"/>
        <v>-140.95389311788625</v>
      </c>
      <c r="D49" s="1">
        <f t="shared" si="17"/>
        <v>-51.303021498850299</v>
      </c>
      <c r="E49" s="1">
        <f t="shared" si="18"/>
        <v>-140.95389311788625</v>
      </c>
      <c r="F49" s="1">
        <f t="shared" si="19"/>
        <v>126.2969785011497</v>
      </c>
      <c r="G49" s="1">
        <f t="shared" si="20"/>
        <v>189.25888820239953</v>
      </c>
      <c r="H49" s="1">
        <f t="shared" si="21"/>
        <v>58.283332381013821</v>
      </c>
      <c r="I49" s="1">
        <f t="shared" si="6"/>
        <v>48.139143758964941</v>
      </c>
      <c r="J49" s="1"/>
    </row>
    <row r="50" spans="2:12" x14ac:dyDescent="0.2">
      <c r="B50">
        <f t="shared" si="15"/>
        <v>300</v>
      </c>
      <c r="C50" s="1">
        <f t="shared" si="16"/>
        <v>-129.9038105676658</v>
      </c>
      <c r="D50" s="1">
        <f t="shared" si="17"/>
        <v>-75.000000000000014</v>
      </c>
      <c r="E50" s="1">
        <f t="shared" si="18"/>
        <v>-129.9038105676658</v>
      </c>
      <c r="F50" s="1">
        <f t="shared" si="19"/>
        <v>102.59999999999998</v>
      </c>
      <c r="G50" s="1">
        <f t="shared" si="20"/>
        <v>165.53476976152169</v>
      </c>
      <c r="H50" s="1">
        <f t="shared" si="21"/>
        <v>62.624584067451096</v>
      </c>
      <c r="I50" s="1">
        <f t="shared" si="6"/>
        <v>51.69778560198197</v>
      </c>
      <c r="J50" s="1"/>
      <c r="K50" s="1">
        <f>90-H50</f>
        <v>27.375415932548904</v>
      </c>
      <c r="L50" s="1">
        <f>I50</f>
        <v>51.69778560198197</v>
      </c>
    </row>
    <row r="51" spans="2:12" x14ac:dyDescent="0.2">
      <c r="B51">
        <f t="shared" si="15"/>
        <v>310</v>
      </c>
      <c r="C51" s="1">
        <f t="shared" si="16"/>
        <v>-114.9066664678467</v>
      </c>
      <c r="D51" s="1">
        <f t="shared" si="17"/>
        <v>-96.41814145298089</v>
      </c>
      <c r="E51" s="1">
        <f t="shared" si="18"/>
        <v>-114.9066664678467</v>
      </c>
      <c r="F51" s="1">
        <f t="shared" si="19"/>
        <v>81.181858547019104</v>
      </c>
      <c r="G51" s="1">
        <f t="shared" si="20"/>
        <v>140.69127960147773</v>
      </c>
      <c r="H51" s="1">
        <f t="shared" si="21"/>
        <v>66.995146041864118</v>
      </c>
      <c r="I51" s="1">
        <f t="shared" si="6"/>
        <v>54.758694935405245</v>
      </c>
      <c r="J51" s="1"/>
    </row>
    <row r="52" spans="2:12" x14ac:dyDescent="0.2">
      <c r="B52">
        <f t="shared" si="15"/>
        <v>320</v>
      </c>
      <c r="C52" s="1">
        <f t="shared" si="16"/>
        <v>-96.418141452980919</v>
      </c>
      <c r="D52" s="1">
        <f t="shared" si="17"/>
        <v>-114.90666646784669</v>
      </c>
      <c r="E52" s="1">
        <f t="shared" si="18"/>
        <v>-96.418141452980919</v>
      </c>
      <c r="F52" s="1">
        <f t="shared" si="19"/>
        <v>62.693333532153304</v>
      </c>
      <c r="G52" s="1">
        <f t="shared" si="20"/>
        <v>115.0083130500611</v>
      </c>
      <c r="H52" s="1">
        <f t="shared" si="21"/>
        <v>71.369273201734245</v>
      </c>
      <c r="I52" s="1">
        <f t="shared" si="6"/>
        <v>56.96713446524786</v>
      </c>
      <c r="J52" s="1"/>
      <c r="K52" s="1">
        <f>90-H52</f>
        <v>18.630726798265755</v>
      </c>
      <c r="L52" s="1">
        <f>I52</f>
        <v>56.96713446524786</v>
      </c>
    </row>
    <row r="53" spans="2:12" x14ac:dyDescent="0.2">
      <c r="B53">
        <f t="shared" si="15"/>
        <v>330</v>
      </c>
      <c r="C53" s="1">
        <f t="shared" si="16"/>
        <v>-75.000000000000071</v>
      </c>
      <c r="D53" s="1">
        <f t="shared" si="17"/>
        <v>-129.90381056766574</v>
      </c>
      <c r="E53" s="1">
        <f t="shared" si="18"/>
        <v>-75.000000000000071</v>
      </c>
      <c r="F53" s="1">
        <f t="shared" si="19"/>
        <v>47.696189432334251</v>
      </c>
      <c r="G53" s="1">
        <f t="shared" si="20"/>
        <v>88.881530625688058</v>
      </c>
      <c r="H53" s="1">
        <f t="shared" si="21"/>
        <v>75.706259898172704</v>
      </c>
      <c r="I53" s="1">
        <f t="shared" si="6"/>
        <v>57.545712367096698</v>
      </c>
      <c r="J53" s="1"/>
    </row>
    <row r="54" spans="2:12" x14ac:dyDescent="0.2">
      <c r="B54">
        <f t="shared" si="15"/>
        <v>340</v>
      </c>
      <c r="C54" s="1">
        <f t="shared" si="16"/>
        <v>-51.303021498850285</v>
      </c>
      <c r="D54" s="1">
        <f t="shared" si="17"/>
        <v>-140.95389311788625</v>
      </c>
      <c r="E54" s="1">
        <f t="shared" si="18"/>
        <v>-51.303021498850285</v>
      </c>
      <c r="F54" s="1">
        <f t="shared" si="19"/>
        <v>36.646106882113742</v>
      </c>
      <c r="G54" s="1">
        <f t="shared" si="20"/>
        <v>63.04710274490651</v>
      </c>
      <c r="H54" s="1">
        <f t="shared" si="21"/>
        <v>79.913727669582002</v>
      </c>
      <c r="I54" s="1">
        <f t="shared" si="6"/>
        <v>54.461515021913762</v>
      </c>
      <c r="J54" s="1"/>
      <c r="K54" s="1">
        <f>90-H54</f>
        <v>10.086272330417998</v>
      </c>
      <c r="L54" s="1">
        <f>I54</f>
        <v>54.461515021913762</v>
      </c>
    </row>
    <row r="55" spans="2:12" x14ac:dyDescent="0.2">
      <c r="B55">
        <f t="shared" si="15"/>
        <v>350</v>
      </c>
      <c r="C55" s="1">
        <f t="shared" si="16"/>
        <v>-26.047226650039551</v>
      </c>
      <c r="D55" s="1">
        <f t="shared" si="17"/>
        <v>-147.72116295183119</v>
      </c>
      <c r="E55" s="1">
        <f t="shared" si="18"/>
        <v>-26.047226650039551</v>
      </c>
      <c r="F55" s="1">
        <f t="shared" si="19"/>
        <v>29.878837048168805</v>
      </c>
      <c r="G55" s="1">
        <f t="shared" si="20"/>
        <v>39.638402080678723</v>
      </c>
      <c r="H55" s="1">
        <f t="shared" si="21"/>
        <v>83.678535197281363</v>
      </c>
      <c r="I55" s="1">
        <f t="shared" si="6"/>
        <v>41.08067219468608</v>
      </c>
      <c r="J55" s="1"/>
    </row>
    <row r="56" spans="2:12" x14ac:dyDescent="0.2">
      <c r="B56">
        <f t="shared" si="15"/>
        <v>360</v>
      </c>
      <c r="C56" s="1">
        <f t="shared" si="16"/>
        <v>-2.756584023544395E-14</v>
      </c>
      <c r="D56" s="1">
        <f t="shared" si="17"/>
        <v>-150</v>
      </c>
      <c r="E56" s="1">
        <f t="shared" si="18"/>
        <v>-2.756584023544395E-14</v>
      </c>
      <c r="F56" s="1">
        <f t="shared" si="19"/>
        <v>27.599999999999994</v>
      </c>
      <c r="G56" s="1">
        <f t="shared" si="20"/>
        <v>27.599999999999994</v>
      </c>
      <c r="H56" s="1">
        <f t="shared" si="21"/>
        <v>85.603008952745</v>
      </c>
      <c r="I56" s="1">
        <f t="shared" si="6"/>
        <v>5.7224866095030807E-14</v>
      </c>
      <c r="J5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ims20231007</dc:creator>
  <cp:lastModifiedBy>ims20231007</cp:lastModifiedBy>
  <dcterms:created xsi:type="dcterms:W3CDTF">2024-04-05T17:41:45Z</dcterms:created>
  <dcterms:modified xsi:type="dcterms:W3CDTF">2024-05-04T23:25:57Z</dcterms:modified>
</cp:coreProperties>
</file>